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3830" windowHeight="13035" activeTab="2"/>
  </bookViews>
  <sheets>
    <sheet name="Лист1" sheetId="3" r:id="rId1"/>
    <sheet name="Лист2" sheetId="2" r:id="rId2"/>
    <sheet name="стр.1_5" sheetId="1" r:id="rId3"/>
  </sheets>
  <definedNames>
    <definedName name="TABLE" localSheetId="2">стр.1_5!$A$6:$F$42</definedName>
    <definedName name="_xlnm.Print_Titles" localSheetId="2">стр.1_5!$6:$6</definedName>
    <definedName name="_xlnm.Print_Area" localSheetId="0">Лист1!$A$1:$DS$29</definedName>
    <definedName name="_xlnm.Print_Area" localSheetId="2">стр.1_5!$A$1:$F$46</definedName>
  </definedNames>
  <calcPr calcId="145621" fullCalcOnLoad="1"/>
</workbook>
</file>

<file path=xl/calcChain.xml><?xml version="1.0" encoding="utf-8"?>
<calcChain xmlns="http://schemas.openxmlformats.org/spreadsheetml/2006/main">
  <c r="E19" i="1" l="1"/>
  <c r="F19" i="1" s="1"/>
  <c r="E18" i="1"/>
  <c r="F18" i="1" s="1"/>
  <c r="E17" i="1"/>
  <c r="F17" i="1" s="1"/>
  <c r="F29" i="1"/>
  <c r="D29" i="1"/>
  <c r="E31" i="1"/>
  <c r="E29" i="1" s="1"/>
  <c r="E28" i="1"/>
  <c r="F28" i="1"/>
  <c r="D28" i="1"/>
  <c r="F41" i="1" l="1"/>
  <c r="E41" i="1"/>
  <c r="E10" i="1" l="1"/>
  <c r="F10" i="1"/>
  <c r="D10" i="1"/>
  <c r="E23" i="1" l="1"/>
  <c r="F23" i="1"/>
  <c r="R16" i="2"/>
  <c r="Z12" i="2"/>
  <c r="U10" i="2"/>
  <c r="E38" i="1"/>
  <c r="D38" i="1"/>
  <c r="D23" i="1"/>
  <c r="F38" i="1"/>
  <c r="D35" i="1" l="1"/>
  <c r="D8" i="1"/>
  <c r="D13" i="1" s="1"/>
  <c r="F35" i="1"/>
  <c r="F8" i="1"/>
  <c r="F13" i="1" s="1"/>
  <c r="E35" i="1"/>
  <c r="E8" i="1"/>
  <c r="E13" i="1" s="1"/>
</calcChain>
</file>

<file path=xl/sharedStrings.xml><?xml version="1.0" encoding="utf-8"?>
<sst xmlns="http://schemas.openxmlformats.org/spreadsheetml/2006/main" count="151" uniqueCount="130">
  <si>
    <t>Наименование показателей</t>
  </si>
  <si>
    <t>Единица измерения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</si>
  <si>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</si>
  <si>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</si>
  <si>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</si>
  <si>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</si>
  <si>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</si>
  <si>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</si>
  <si>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Прибыль (убыток) от продаж</t>
  </si>
  <si>
    <t>1.3.</t>
  </si>
  <si>
    <t>EBITDA (прибыль до процентов, налогов и амортизации)</t>
  </si>
  <si>
    <t>1.4.</t>
  </si>
  <si>
    <t>Чистая прибыль (убыток)</t>
  </si>
  <si>
    <t>2.</t>
  </si>
  <si>
    <t>Показатели рентабельности организации</t>
  </si>
  <si>
    <t>2.1.</t>
  </si>
  <si>
    <t>процент</t>
  </si>
  <si>
    <t>3.</t>
  </si>
  <si>
    <t>3.1.</t>
  </si>
  <si>
    <t>МВт</t>
  </si>
  <si>
    <t>3.2.</t>
  </si>
  <si>
    <t>МВт·ч</t>
  </si>
  <si>
    <t>3.3.</t>
  </si>
  <si>
    <t>тыс. кВт·ч</t>
  </si>
  <si>
    <t>3.5.</t>
  </si>
  <si>
    <t>3.6.</t>
  </si>
  <si>
    <t>3.7.</t>
  </si>
  <si>
    <t>3.8.</t>
  </si>
  <si>
    <t>4.</t>
  </si>
  <si>
    <t>Необходимая валовая выручка по регулируемым видам деятельности организации - всего</t>
  </si>
  <si>
    <t>4.1.</t>
  </si>
  <si>
    <t>оплата труда</t>
  </si>
  <si>
    <t>ремонт основных фондов</t>
  </si>
  <si>
    <t>материальные затраты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</si>
  <si>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</si>
  <si>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</si>
  <si>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</si>
  <si>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</si>
  <si>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</si>
  <si>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Справочно:</t>
  </si>
  <si>
    <t>у.е.</t>
  </si>
  <si>
    <t>тыс. рублей 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</si>
  <si>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</si>
  <si>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</si>
  <si>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</si>
  <si>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</si>
  <si>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</si>
  <si>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</si>
  <si>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</si>
  <si>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5.3.</t>
  </si>
  <si>
    <t>Реквизиты отраслевого тарифного соглашения (дата утверждения, срок действия)</t>
  </si>
  <si>
    <t>Уставный капитал (складочный капитал, уставный фонд, вклады товарищей)</t>
  </si>
  <si>
    <t>Анализ финансовой устойчивости по величине излишка (недостатка) собственных оборотных средств</t>
  </si>
  <si>
    <t>№ 
п/п</t>
  </si>
  <si>
    <t>Предложения 
на расчетный период регулирования</t>
  </si>
  <si>
    <r>
      <t xml:space="preserve">Показатели, утвержденные 
на базовый период </t>
    </r>
    <r>
      <rPr>
        <vertAlign val="superscript"/>
        <sz val="12"/>
        <rFont val="Times New Roman"/>
        <family val="1"/>
        <charset val="204"/>
      </rPr>
      <t>1</t>
    </r>
  </si>
  <si>
    <t>Фактические показатели 
за год, предшествующий базовому периоду</t>
  </si>
  <si>
    <t>Приложение № 2
к предложению о размере цен (тарифов), долгосрочных параметров регулирования</t>
  </si>
  <si>
    <r>
      <t xml:space="preserve">Расчетный объем услуг в части управления технологическими режимами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</si>
  <si>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Расчетный объем услуг в части обеспечения надежности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</si>
  <si>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Заявленная мощность </t>
    </r>
    <r>
      <rPr>
        <vertAlign val="superscript"/>
        <sz val="12"/>
        <rFont val="Times New Roman"/>
        <family val="1"/>
        <charset val="204"/>
      </rPr>
      <t>3</t>
    </r>
  </si>
  <si>
    <t xml:space="preserve">
3.4.</t>
  </si>
  <si>
    <t xml:space="preserve">
тыс. кВт·ч</t>
  </si>
  <si>
    <r>
      <t xml:space="preserve">Объем полезного отпуска электроэнергии населению и приравненным к нему категориям потребителей </t>
    </r>
    <r>
      <rPr>
        <vertAlign val="superscript"/>
        <sz val="12"/>
        <rFont val="Times New Roman"/>
        <family val="1"/>
        <charset val="204"/>
      </rPr>
      <t>3</t>
    </r>
  </si>
  <si>
    <r>
      <t>Норматив потерь электрической энергии (с указанием реквизитов приказа Минэнерго России, которым утверждены нормативы)</t>
    </r>
    <r>
      <rPr>
        <vertAlign val="superscript"/>
        <sz val="12"/>
        <rFont val="Times New Roman"/>
        <family val="1"/>
        <charset val="204"/>
      </rPr>
      <t>3</t>
    </r>
  </si>
  <si>
    <t>Показатели регулируемых 
видов деятельности организации</t>
  </si>
  <si>
    <t>Рентабельность продаж (величина прибыли от продаж 
в каждом рубле выручки). 
Нормальное значение для данной отрасли от 9 процентов и более</t>
  </si>
  <si>
    <r>
      <t>Реквизиты программы энергоэффективности (кем утверждена, дата утверждения, номер приказа)</t>
    </r>
    <r>
      <rPr>
        <vertAlign val="superscript"/>
        <sz val="12"/>
        <rFont val="Times New Roman"/>
        <family val="1"/>
        <charset val="204"/>
      </rPr>
      <t>3</t>
    </r>
  </si>
  <si>
    <r>
      <t xml:space="preserve">Суммарный объем производства и потребления электрической энергии участниками оптового рынка электрической энергии </t>
    </r>
    <r>
      <rPr>
        <vertAlign val="superscript"/>
        <sz val="12"/>
        <rFont val="Times New Roman"/>
        <family val="1"/>
        <charset val="204"/>
      </rPr>
      <t>4</t>
    </r>
  </si>
  <si>
    <t>в том числе:</t>
  </si>
  <si>
    <r>
      <t xml:space="preserve">Расходы, связанные
с производством
и реализацией </t>
    </r>
    <r>
      <rPr>
        <vertAlign val="superscript"/>
        <sz val="12"/>
        <rFont val="Times New Roman"/>
        <family val="1"/>
        <charset val="204"/>
      </rPr>
      <t>2, 4</t>
    </r>
    <r>
      <rPr>
        <sz val="12"/>
        <rFont val="Times New Roman"/>
        <family val="1"/>
        <charset val="204"/>
      </rPr>
      <t xml:space="preserve">; подконтрольные расходы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- всего</t>
    </r>
  </si>
  <si>
    <r>
      <t xml:space="preserve">Расходы, за исключением указанных в подпункте 4.1 </t>
    </r>
    <r>
      <rPr>
        <vertAlign val="superscript"/>
        <sz val="12"/>
        <rFont val="Times New Roman"/>
        <family val="1"/>
        <charset val="204"/>
      </rPr>
      <t>2, 4</t>
    </r>
    <r>
      <rPr>
        <sz val="12"/>
        <rFont val="Times New Roman"/>
        <family val="1"/>
        <charset val="204"/>
      </rPr>
      <t xml:space="preserve">; неподконтрольные расходы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- всего </t>
    </r>
    <r>
      <rPr>
        <vertAlign val="superscript"/>
        <sz val="12"/>
        <rFont val="Times New Roman"/>
        <family val="1"/>
        <charset val="204"/>
      </rPr>
      <t>3</t>
    </r>
  </si>
  <si>
    <t>Выпадающие, 
излишние доходы (расходы) прошлых лет</t>
  </si>
  <si>
    <r>
      <t xml:space="preserve">Объем условных единиц </t>
    </r>
    <r>
      <rPr>
        <vertAlign val="superscript"/>
        <sz val="12"/>
        <rFont val="Times New Roman"/>
        <family val="1"/>
        <charset val="204"/>
      </rPr>
      <t>3</t>
    </r>
  </si>
  <si>
    <r>
      <t xml:space="preserve">Операционные расходы на условную единицу </t>
    </r>
    <r>
      <rPr>
        <vertAlign val="superscript"/>
        <sz val="12"/>
        <rFont val="Times New Roman"/>
        <family val="1"/>
        <charset val="204"/>
      </rPr>
      <t>3</t>
    </r>
  </si>
  <si>
    <t>тыс. рублей на 
человека</t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</si>
  <si>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</si>
  <si>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Заполняются организацией, осуществляющей оперативно-диспетчерское управление в электроэнергетике.</t>
    </r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</si>
  <si>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Заполняются сетевыми организациями, осуществляющими передачу электрической энергии (мощности) по электрическим сетям.</t>
    </r>
  </si>
  <si>
    <r>
      <t>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Заполняются коммерческим оператором оптового рынка электрической энергии (мощности).</t>
    </r>
  </si>
  <si>
    <t>Раздел 2. Основные показатели деятельности организаций, относящихся к субъектам естественных монополий,
а также коммерческого оператора оптового рынка электрической энергии (мощности)</t>
  </si>
  <si>
    <r>
      <t xml:space="preserve">Объем полезного отпуска электроэнергии - всего </t>
    </r>
    <r>
      <rPr>
        <vertAlign val="superscript"/>
        <sz val="12"/>
        <rFont val="Times New Roman"/>
        <family val="1"/>
        <charset val="204"/>
      </rPr>
      <t>3</t>
    </r>
  </si>
  <si>
    <t>не утверждается</t>
  </si>
  <si>
    <t>Приложение № 1</t>
  </si>
  <si>
    <t>к предложению о размере цен (тарифов),</t>
  </si>
  <si>
    <t>долгосрочных параметров регулирования</t>
  </si>
  <si>
    <t>Раздел 1.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</si>
  <si>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</si>
  <si>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</si>
  <si>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</si>
  <si>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</si>
  <si>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</si>
  <si>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</si>
  <si>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</si>
  <si>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</si>
  <si>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</si>
  <si>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</si>
  <si>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</si>
  <si>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t>Форма 3</t>
  </si>
  <si>
    <t>(утвержденная Постановлением Правительства РФ от 21.01.2004 № 24)</t>
  </si>
  <si>
    <t>Сроки опубликования: ежегодно, до 21 апреля</t>
  </si>
  <si>
    <t>Предложение о размере цен (тарифов), долгосрочных параметров регулирования (при применении метода доходности инвестированного капитала или метода долгосрочной индексации необходимой валовой выручки), подлежащих регулированию в соответствии с Основами ценообразования в области регулируемых цен (тарифов) в электроэнергетике, утвержденными постановлением Правительства РФ от 29.12.2011 № 1178</t>
  </si>
  <si>
    <t xml:space="preserve">Место </t>
  </si>
  <si>
    <t>Печатное издание (наименование, №, дата)</t>
  </si>
  <si>
    <t>опубликования</t>
  </si>
  <si>
    <t>Наименование сайта/URL</t>
  </si>
  <si>
    <t>Дата опубликования</t>
  </si>
  <si>
    <t>Отчётный период</t>
  </si>
  <si>
    <t>Приложение</t>
  </si>
  <si>
    <t>к стандартам раскрытия информации субъектами оптового</t>
  </si>
  <si>
    <t>и розничных рынков электрической энергии,</t>
  </si>
  <si>
    <t>ПРЕДЛОЖЕНИЕ</t>
  </si>
  <si>
    <t>о размере цен (тарифов), долгосрочных параметров регулирования</t>
  </si>
  <si>
    <t>(вид цены (тарифа) на</t>
  </si>
  <si>
    <t>год</t>
  </si>
  <si>
    <t>(расчетный период регулирования)</t>
  </si>
  <si>
    <t>(полное и сокращенное наименование юридического лица)</t>
  </si>
  <si>
    <t>-</t>
  </si>
  <si>
    <t xml:space="preserve">(в ред. Постановления Правительства РФ от 09.08.2014 № 787)
</t>
  </si>
  <si>
    <t>http://vologda.energy/</t>
  </si>
  <si>
    <t>2017</t>
  </si>
  <si>
    <t>Инвестиции, осуществляемые 
за счет тарифных источников (амортизация)</t>
  </si>
  <si>
    <t>Акционерное общество "Сямженская электросеть"</t>
  </si>
  <si>
    <t>АО "Сямженская электросеть"</t>
  </si>
  <si>
    <t>162220, Вологодская область, с. Сямжа, ул. Новая, д.2</t>
  </si>
  <si>
    <t xml:space="preserve">Голубев Валерий Михайлович </t>
  </si>
  <si>
    <t>3516004325</t>
  </si>
  <si>
    <t>351601001</t>
  </si>
  <si>
    <t>ets@vologda.ru</t>
  </si>
  <si>
    <t>(81752) 2-18-88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</si>
</sst>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0.0"/>
    <numFmt numFmtId="173" formatCode="#,##0.0"/>
    <numFmt numFmtId="174" formatCode="#,##0.000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u/>
      <sz val="10"/>
      <color indexed="12"/>
      <name val="Arial Cyr"/>
      <charset val="204"/>
    </font>
    <font>
      <b/>
      <sz val="8"/>
      <name val="Arial Cyr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6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top" wrapText="1"/>
    </xf>
    <xf numFmtId="4" fontId="2" fillId="0" borderId="4" xfId="0" applyNumberFormat="1" applyFont="1" applyBorder="1" applyAlignment="1">
      <alignment horizontal="center" vertical="top"/>
    </xf>
    <xf numFmtId="173" fontId="2" fillId="0" borderId="4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174" fontId="2" fillId="0" borderId="4" xfId="0" applyNumberFormat="1" applyFont="1" applyBorder="1" applyAlignment="1">
      <alignment horizontal="center"/>
    </xf>
    <xf numFmtId="172" fontId="2" fillId="0" borderId="4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/>
    </xf>
    <xf numFmtId="0" fontId="9" fillId="0" borderId="0" xfId="0" applyFont="1" applyFill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3" fillId="0" borderId="4" xfId="1" applyBorder="1" applyAlignment="1" applyProtection="1">
      <alignment horizontal="left"/>
    </xf>
    <xf numFmtId="0" fontId="2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/>
    </xf>
    <xf numFmtId="0" fontId="15" fillId="0" borderId="0" xfId="0" applyFont="1" applyAlignment="1">
      <alignment horizontal="center"/>
    </xf>
    <xf numFmtId="49" fontId="15" fillId="0" borderId="9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4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13" fillId="0" borderId="0" xfId="1" applyAlignment="1" applyProtection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9" fontId="2" fillId="0" borderId="4" xfId="2" applyFont="1" applyBorder="1" applyAlignment="1">
      <alignment horizontal="center" vertical="top"/>
    </xf>
  </cellXfs>
  <cellStyles count="3">
    <cellStyle name="Гиперссылка" xfId="1" builtinId="8"/>
    <cellStyle name="Обычный" xfId="0" builtinId="0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ts@vologda.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DS29"/>
  <sheetViews>
    <sheetView zoomScaleNormal="100" workbookViewId="0">
      <selection activeCell="S30" sqref="S30"/>
    </sheetView>
  </sheetViews>
  <sheetFormatPr defaultColWidth="1.140625" defaultRowHeight="15.75" x14ac:dyDescent="0.25"/>
  <cols>
    <col min="1" max="16384" width="1.140625" style="4"/>
  </cols>
  <sheetData>
    <row r="1" spans="1:123" customFormat="1" ht="37.5" customHeight="1" x14ac:dyDescent="0.2">
      <c r="A1" s="51" t="s">
        <v>97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</row>
    <row r="3" spans="1:123" x14ac:dyDescent="0.25"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52" t="s">
        <v>98</v>
      </c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</row>
    <row r="4" spans="1:123" x14ac:dyDescent="0.25">
      <c r="BK4" s="53" t="s">
        <v>99</v>
      </c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</row>
    <row r="5" spans="1:123" ht="12" customHeight="1" x14ac:dyDescent="0.25">
      <c r="CB5" s="53" t="s">
        <v>100</v>
      </c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</row>
    <row r="6" spans="1:123" ht="15.75" customHeight="1" x14ac:dyDescent="0.25"/>
    <row r="7" spans="1:123" ht="63.75" customHeight="1" x14ac:dyDescent="0.25">
      <c r="I7" s="54" t="s">
        <v>101</v>
      </c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</row>
    <row r="8" spans="1:123" ht="15.75" customHeight="1" x14ac:dyDescent="0.25"/>
    <row r="9" spans="1:123" x14ac:dyDescent="0.25"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55" t="s">
        <v>102</v>
      </c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7"/>
      <c r="AV9" s="25" t="s">
        <v>103</v>
      </c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</row>
    <row r="10" spans="1:123" ht="15.75" customHeight="1" x14ac:dyDescent="0.25"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42" t="s">
        <v>104</v>
      </c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4"/>
      <c r="AV10" s="36" t="s">
        <v>105</v>
      </c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8" t="s">
        <v>119</v>
      </c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</row>
    <row r="11" spans="1:123" x14ac:dyDescent="0.25"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39" t="s">
        <v>106</v>
      </c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1">
        <v>42480</v>
      </c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</row>
    <row r="12" spans="1:123" x14ac:dyDescent="0.25"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40" t="s">
        <v>107</v>
      </c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>
        <v>2015</v>
      </c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</row>
    <row r="14" spans="1:123" s="20" customFormat="1" ht="11.25" x14ac:dyDescent="0.2">
      <c r="DS14" s="21" t="s">
        <v>108</v>
      </c>
    </row>
    <row r="15" spans="1:123" s="20" customFormat="1" ht="11.25" x14ac:dyDescent="0.2">
      <c r="DS15" s="21" t="s">
        <v>109</v>
      </c>
    </row>
    <row r="16" spans="1:123" s="20" customFormat="1" ht="11.25" x14ac:dyDescent="0.2">
      <c r="DS16" s="21" t="s">
        <v>110</v>
      </c>
    </row>
    <row r="17" spans="1:123" s="20" customFormat="1" ht="12" customHeight="1" x14ac:dyDescent="0.2">
      <c r="CC17" s="50" t="s">
        <v>118</v>
      </c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</row>
    <row r="21" spans="1:123" s="27" customFormat="1" ht="18.75" x14ac:dyDescent="0.3">
      <c r="A21" s="47" t="s">
        <v>111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</row>
    <row r="22" spans="1:123" s="27" customFormat="1" ht="18.75" x14ac:dyDescent="0.3">
      <c r="A22" s="47" t="s">
        <v>112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</row>
    <row r="23" spans="1:123" s="27" customFormat="1" ht="18.75" x14ac:dyDescent="0.3">
      <c r="BI23" s="28" t="s">
        <v>113</v>
      </c>
      <c r="BK23" s="48" t="s">
        <v>120</v>
      </c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D23" s="29" t="s">
        <v>114</v>
      </c>
    </row>
    <row r="24" spans="1:123" s="30" customFormat="1" ht="10.5" x14ac:dyDescent="0.2">
      <c r="BK24" s="49" t="s">
        <v>115</v>
      </c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</row>
    <row r="27" spans="1:123" x14ac:dyDescent="0.25">
      <c r="S27" s="45" t="s">
        <v>122</v>
      </c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46"/>
    </row>
    <row r="28" spans="1:123" s="30" customFormat="1" ht="10.5" x14ac:dyDescent="0.2">
      <c r="S28" s="49" t="s">
        <v>116</v>
      </c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</row>
    <row r="29" spans="1:123" x14ac:dyDescent="0.25">
      <c r="S29" s="45" t="s">
        <v>123</v>
      </c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46"/>
      <c r="CZ29" s="46"/>
      <c r="DA29" s="46"/>
    </row>
  </sheetData>
  <mergeCells count="22">
    <mergeCell ref="A1:DS1"/>
    <mergeCell ref="BY3:DS3"/>
    <mergeCell ref="BK4:DS4"/>
    <mergeCell ref="CB5:DS5"/>
    <mergeCell ref="I7:DB7"/>
    <mergeCell ref="AH9:AU9"/>
    <mergeCell ref="CH9:DP9"/>
    <mergeCell ref="S29:DA29"/>
    <mergeCell ref="A21:DS21"/>
    <mergeCell ref="A22:DS22"/>
    <mergeCell ref="BK23:CB23"/>
    <mergeCell ref="BK24:CB24"/>
    <mergeCell ref="CC17:DS17"/>
    <mergeCell ref="S27:DA27"/>
    <mergeCell ref="S28:DA28"/>
    <mergeCell ref="AV10:CG10"/>
    <mergeCell ref="CH10:DP10"/>
    <mergeCell ref="AH11:CG11"/>
    <mergeCell ref="CH11:DP11"/>
    <mergeCell ref="AH12:CG12"/>
    <mergeCell ref="CH12:DP12"/>
    <mergeCell ref="AH10:AU10"/>
  </mergeCells>
  <hyperlinks>
    <hyperlink ref="CH10" r:id="rId1"/>
  </hyperlinks>
  <pageMargins left="0.39370078740157483" right="0.39370078740157483" top="0.78740157480314965" bottom="0.39370078740157483" header="0.27559055118110237" footer="0.27559055118110237"/>
  <pageSetup paperSize="9" scale="95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DT28"/>
  <sheetViews>
    <sheetView workbookViewId="0">
      <selection activeCell="F29" sqref="F29"/>
    </sheetView>
  </sheetViews>
  <sheetFormatPr defaultColWidth="1.140625" defaultRowHeight="15.75" x14ac:dyDescent="0.25"/>
  <cols>
    <col min="1" max="16384" width="1.140625" style="4"/>
  </cols>
  <sheetData>
    <row r="1" spans="1:124" s="20" customFormat="1" ht="11.25" x14ac:dyDescent="0.2">
      <c r="DS1" s="21" t="s">
        <v>83</v>
      </c>
      <c r="DT1" s="21"/>
    </row>
    <row r="2" spans="1:124" s="20" customFormat="1" ht="11.25" x14ac:dyDescent="0.2">
      <c r="DS2" s="21" t="s">
        <v>84</v>
      </c>
      <c r="DT2" s="21"/>
    </row>
    <row r="3" spans="1:124" s="20" customFormat="1" ht="11.25" x14ac:dyDescent="0.2">
      <c r="DS3" s="21" t="s">
        <v>85</v>
      </c>
      <c r="DT3" s="21"/>
    </row>
    <row r="6" spans="1:124" s="22" customFormat="1" ht="18.75" x14ac:dyDescent="0.3">
      <c r="A6" s="58" t="s">
        <v>86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</row>
    <row r="10" spans="1:124" x14ac:dyDescent="0.25">
      <c r="A10" s="23" t="s">
        <v>87</v>
      </c>
      <c r="U10" s="59" t="str">
        <f>Лист1!S27</f>
        <v>Акционерное общество "Сямженская электросеть"</v>
      </c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</row>
    <row r="12" spans="1:124" x14ac:dyDescent="0.25">
      <c r="A12" s="23" t="s">
        <v>88</v>
      </c>
      <c r="Z12" s="59" t="str">
        <f>Лист1!S29</f>
        <v>АО "Сямженская электросеть"</v>
      </c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59"/>
      <c r="DK12" s="59"/>
      <c r="DL12" s="59"/>
      <c r="DM12" s="59"/>
      <c r="DN12" s="59"/>
      <c r="DO12" s="59"/>
      <c r="DP12" s="59"/>
      <c r="DQ12" s="59"/>
      <c r="DR12" s="59"/>
      <c r="DS12" s="59"/>
    </row>
    <row r="14" spans="1:124" x14ac:dyDescent="0.25">
      <c r="A14" s="23" t="s">
        <v>89</v>
      </c>
      <c r="R14" s="59" t="s">
        <v>124</v>
      </c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  <c r="DA14" s="59"/>
      <c r="DB14" s="59"/>
      <c r="DC14" s="59"/>
      <c r="DD14" s="59"/>
      <c r="DE14" s="59"/>
      <c r="DF14" s="59"/>
      <c r="DG14" s="59"/>
      <c r="DH14" s="59"/>
      <c r="DI14" s="59"/>
      <c r="DJ14" s="59"/>
      <c r="DK14" s="59"/>
      <c r="DL14" s="59"/>
      <c r="DM14" s="59"/>
      <c r="DN14" s="59"/>
      <c r="DO14" s="59"/>
      <c r="DP14" s="59"/>
      <c r="DQ14" s="59"/>
      <c r="DR14" s="59"/>
      <c r="DS14" s="59"/>
    </row>
    <row r="16" spans="1:124" x14ac:dyDescent="0.25">
      <c r="A16" s="23" t="s">
        <v>90</v>
      </c>
      <c r="R16" s="59" t="str">
        <f>R14</f>
        <v>162220, Вологодская область, с. Сямжа, ул. Новая, д.2</v>
      </c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  <c r="DA16" s="59"/>
      <c r="DB16" s="59"/>
      <c r="DC16" s="59"/>
      <c r="DD16" s="59"/>
      <c r="DE16" s="59"/>
      <c r="DF16" s="59"/>
      <c r="DG16" s="59"/>
      <c r="DH16" s="59"/>
      <c r="DI16" s="59"/>
      <c r="DJ16" s="59"/>
      <c r="DK16" s="59"/>
      <c r="DL16" s="59"/>
      <c r="DM16" s="59"/>
      <c r="DN16" s="59"/>
      <c r="DO16" s="59"/>
      <c r="DP16" s="59"/>
      <c r="DQ16" s="59"/>
      <c r="DR16" s="59"/>
      <c r="DS16" s="59"/>
    </row>
    <row r="18" spans="1:123" x14ac:dyDescent="0.25">
      <c r="A18" s="23" t="s">
        <v>91</v>
      </c>
      <c r="F18" s="60" t="s">
        <v>126</v>
      </c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</row>
    <row r="20" spans="1:123" x14ac:dyDescent="0.25">
      <c r="A20" s="23" t="s">
        <v>92</v>
      </c>
      <c r="F20" s="60" t="s">
        <v>127</v>
      </c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</row>
    <row r="22" spans="1:123" x14ac:dyDescent="0.25">
      <c r="A22" s="23" t="s">
        <v>93</v>
      </c>
      <c r="T22" s="59" t="s">
        <v>125</v>
      </c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  <c r="DA22" s="59"/>
      <c r="DB22" s="59"/>
      <c r="DC22" s="59"/>
      <c r="DD22" s="59"/>
      <c r="DE22" s="59"/>
      <c r="DF22" s="59"/>
      <c r="DG22" s="59"/>
      <c r="DH22" s="59"/>
      <c r="DI22" s="59"/>
      <c r="DJ22" s="59"/>
      <c r="DK22" s="59"/>
      <c r="DL22" s="59"/>
      <c r="DM22" s="59"/>
      <c r="DN22" s="59"/>
      <c r="DO22" s="59"/>
      <c r="DP22" s="59"/>
      <c r="DQ22" s="59"/>
      <c r="DR22" s="59"/>
      <c r="DS22" s="59"/>
    </row>
    <row r="24" spans="1:123" x14ac:dyDescent="0.25">
      <c r="A24" s="23" t="s">
        <v>94</v>
      </c>
      <c r="X24" s="61" t="s">
        <v>128</v>
      </c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</row>
    <row r="26" spans="1:123" x14ac:dyDescent="0.25">
      <c r="A26" s="23" t="s">
        <v>95</v>
      </c>
      <c r="T26" s="60" t="s">
        <v>129</v>
      </c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</row>
    <row r="28" spans="1:123" x14ac:dyDescent="0.25">
      <c r="A28" s="23" t="s">
        <v>96</v>
      </c>
      <c r="F28" s="60" t="s">
        <v>129</v>
      </c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</row>
  </sheetData>
  <mergeCells count="11">
    <mergeCell ref="F20:AF20"/>
    <mergeCell ref="T22:DS22"/>
    <mergeCell ref="X24:BR24"/>
    <mergeCell ref="T26:BD26"/>
    <mergeCell ref="F28:AC28"/>
    <mergeCell ref="A6:DS6"/>
    <mergeCell ref="U10:DS10"/>
    <mergeCell ref="Z12:DS12"/>
    <mergeCell ref="R14:DS14"/>
    <mergeCell ref="R16:DS16"/>
    <mergeCell ref="F18:AF18"/>
  </mergeCells>
  <hyperlinks>
    <hyperlink ref="X24" r:id="rId1"/>
  </hyperlinks>
  <pageMargins left="0.39370078740157483" right="0.39370078740157483" top="0.78740157480314965" bottom="0.39370078740157483" header="0.27559055118110237" footer="0.27559055118110237"/>
  <pageSetup paperSize="9" orientation="landscape" r:id="rId2"/>
  <headerFooter alignWithMargins="0">
    <oddHeader>&amp;L&amp;"Tahoma,обычный"&amp;6Подготовлено с использованием системы ГАРАНТ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topLeftCell="A28" zoomScale="75" zoomScaleNormal="75" zoomScaleSheetLayoutView="75" workbookViewId="0">
      <selection activeCell="F49" sqref="F49"/>
    </sheetView>
  </sheetViews>
  <sheetFormatPr defaultRowHeight="15.75" outlineLevelRow="1" x14ac:dyDescent="0.25"/>
  <cols>
    <col min="1" max="1" width="6.5703125" style="1" customWidth="1"/>
    <col min="2" max="2" width="48.42578125" style="1" customWidth="1"/>
    <col min="3" max="3" width="15.7109375" style="1" customWidth="1"/>
    <col min="4" max="4" width="37.140625" style="1" customWidth="1"/>
    <col min="5" max="5" width="31" style="1" customWidth="1"/>
    <col min="6" max="6" width="33.5703125" style="1" customWidth="1"/>
    <col min="7" max="7" width="34.42578125" style="1" customWidth="1"/>
    <col min="8" max="16384" width="9.140625" style="1"/>
  </cols>
  <sheetData>
    <row r="1" spans="1:6" ht="40.5" customHeight="1" x14ac:dyDescent="0.25">
      <c r="E1" s="64" t="s">
        <v>57</v>
      </c>
      <c r="F1" s="64"/>
    </row>
    <row r="4" spans="1:6" ht="31.5" customHeight="1" x14ac:dyDescent="0.25">
      <c r="A4" s="62" t="s">
        <v>80</v>
      </c>
      <c r="B4" s="63"/>
      <c r="C4" s="63"/>
      <c r="D4" s="63"/>
      <c r="E4" s="63"/>
      <c r="F4" s="63"/>
    </row>
    <row r="5" spans="1:6" outlineLevel="1" x14ac:dyDescent="0.25">
      <c r="D5" s="35">
        <v>2015</v>
      </c>
      <c r="E5" s="35">
        <v>2016</v>
      </c>
      <c r="F5" s="35">
        <v>2017</v>
      </c>
    </row>
    <row r="6" spans="1:6" s="2" customFormat="1" ht="47.25" x14ac:dyDescent="0.2">
      <c r="A6" s="8" t="s">
        <v>53</v>
      </c>
      <c r="B6" s="9" t="s">
        <v>0</v>
      </c>
      <c r="C6" s="9" t="s">
        <v>1</v>
      </c>
      <c r="D6" s="9" t="s">
        <v>56</v>
      </c>
      <c r="E6" s="10" t="s">
        <v>55</v>
      </c>
      <c r="F6" s="33" t="s">
        <v>54</v>
      </c>
    </row>
    <row r="7" spans="1:6" s="3" customFormat="1" ht="33" customHeight="1" x14ac:dyDescent="0.2">
      <c r="A7" s="11" t="s">
        <v>2</v>
      </c>
      <c r="B7" s="12" t="s">
        <v>3</v>
      </c>
      <c r="C7" s="11"/>
      <c r="D7" s="13"/>
      <c r="E7" s="13"/>
      <c r="F7" s="13"/>
    </row>
    <row r="8" spans="1:6" s="3" customFormat="1" ht="28.7" customHeight="1" x14ac:dyDescent="0.2">
      <c r="A8" s="11" t="s">
        <v>4</v>
      </c>
      <c r="B8" s="12" t="s">
        <v>5</v>
      </c>
      <c r="C8" s="11" t="s">
        <v>6</v>
      </c>
      <c r="D8" s="19">
        <f>D23+9561</f>
        <v>18361.310000000001</v>
      </c>
      <c r="E8" s="19">
        <f>E23+14199</f>
        <v>22225.08</v>
      </c>
      <c r="F8" s="19">
        <f>F23+14186</f>
        <v>23256.77</v>
      </c>
    </row>
    <row r="9" spans="1:6" s="3" customFormat="1" ht="28.7" customHeight="1" x14ac:dyDescent="0.2">
      <c r="A9" s="11" t="s">
        <v>7</v>
      </c>
      <c r="B9" s="12" t="s">
        <v>8</v>
      </c>
      <c r="C9" s="11" t="s">
        <v>6</v>
      </c>
      <c r="D9" s="19">
        <v>1780.4</v>
      </c>
      <c r="E9" s="19">
        <v>967.55</v>
      </c>
      <c r="F9" s="19">
        <v>1038.69</v>
      </c>
    </row>
    <row r="10" spans="1:6" s="3" customFormat="1" ht="35.25" customHeight="1" x14ac:dyDescent="0.2">
      <c r="A10" s="11" t="s">
        <v>9</v>
      </c>
      <c r="B10" s="12" t="s">
        <v>10</v>
      </c>
      <c r="C10" s="11" t="s">
        <v>6</v>
      </c>
      <c r="D10" s="19">
        <f>D9+D31</f>
        <v>2172.42</v>
      </c>
      <c r="E10" s="19">
        <f t="shared" ref="E10:F10" si="0">E9+E31</f>
        <v>1359.57</v>
      </c>
      <c r="F10" s="19">
        <f t="shared" si="0"/>
        <v>1508.39</v>
      </c>
    </row>
    <row r="11" spans="1:6" s="3" customFormat="1" ht="27.75" customHeight="1" x14ac:dyDescent="0.2">
      <c r="A11" s="11" t="s">
        <v>11</v>
      </c>
      <c r="B11" s="12" t="s">
        <v>12</v>
      </c>
      <c r="C11" s="11" t="s">
        <v>6</v>
      </c>
      <c r="D11" s="18">
        <v>0</v>
      </c>
      <c r="E11" s="18">
        <v>0</v>
      </c>
      <c r="F11" s="18">
        <v>0</v>
      </c>
    </row>
    <row r="12" spans="1:6" s="3" customFormat="1" ht="20.25" customHeight="1" x14ac:dyDescent="0.2">
      <c r="A12" s="11" t="s">
        <v>13</v>
      </c>
      <c r="B12" s="12" t="s">
        <v>14</v>
      </c>
      <c r="C12" s="11"/>
      <c r="D12" s="13"/>
      <c r="E12" s="13"/>
      <c r="F12" s="13"/>
    </row>
    <row r="13" spans="1:6" s="3" customFormat="1" ht="84" customHeight="1" x14ac:dyDescent="0.2">
      <c r="A13" s="11" t="s">
        <v>15</v>
      </c>
      <c r="B13" s="12" t="s">
        <v>66</v>
      </c>
      <c r="C13" s="11" t="s">
        <v>16</v>
      </c>
      <c r="D13" s="65">
        <f>D9/D8</f>
        <v>9.6964759050416335E-2</v>
      </c>
      <c r="E13" s="65">
        <f t="shared" ref="E13:F13" si="1">E9/E8</f>
        <v>4.3534151508116049E-2</v>
      </c>
      <c r="F13" s="65">
        <f t="shared" si="1"/>
        <v>4.4661833952006236E-2</v>
      </c>
    </row>
    <row r="14" spans="1:6" s="3" customFormat="1" ht="35.25" customHeight="1" x14ac:dyDescent="0.2">
      <c r="A14" s="11" t="s">
        <v>17</v>
      </c>
      <c r="B14" s="12" t="s">
        <v>65</v>
      </c>
      <c r="C14" s="11"/>
      <c r="D14" s="13"/>
      <c r="E14" s="13"/>
      <c r="F14" s="13"/>
    </row>
    <row r="15" spans="1:6" s="3" customFormat="1" ht="36.75" customHeight="1" x14ac:dyDescent="0.2">
      <c r="A15" s="11" t="s">
        <v>18</v>
      </c>
      <c r="B15" s="12" t="s">
        <v>58</v>
      </c>
      <c r="C15" s="11" t="s">
        <v>19</v>
      </c>
      <c r="D15" s="13"/>
      <c r="E15" s="13"/>
      <c r="F15" s="13"/>
    </row>
    <row r="16" spans="1:6" s="3" customFormat="1" ht="36.75" customHeight="1" x14ac:dyDescent="0.2">
      <c r="A16" s="11" t="s">
        <v>20</v>
      </c>
      <c r="B16" s="12" t="s">
        <v>59</v>
      </c>
      <c r="C16" s="11" t="s">
        <v>21</v>
      </c>
      <c r="D16" s="13"/>
      <c r="E16" s="13"/>
      <c r="F16" s="13"/>
    </row>
    <row r="17" spans="1:6" s="5" customFormat="1" ht="24.75" customHeight="1" x14ac:dyDescent="0.25">
      <c r="A17" s="14" t="s">
        <v>22</v>
      </c>
      <c r="B17" s="15" t="s">
        <v>60</v>
      </c>
      <c r="C17" s="14" t="s">
        <v>19</v>
      </c>
      <c r="D17" s="31">
        <v>2.0510000000000002</v>
      </c>
      <c r="E17" s="31">
        <f>D17</f>
        <v>2.0510000000000002</v>
      </c>
      <c r="F17" s="31">
        <f>E17</f>
        <v>2.0510000000000002</v>
      </c>
    </row>
    <row r="18" spans="1:6" s="3" customFormat="1" ht="38.25" customHeight="1" x14ac:dyDescent="0.25">
      <c r="A18" s="11" t="s">
        <v>61</v>
      </c>
      <c r="B18" s="12" t="s">
        <v>81</v>
      </c>
      <c r="C18" s="11" t="s">
        <v>62</v>
      </c>
      <c r="D18" s="31">
        <v>15.01</v>
      </c>
      <c r="E18" s="31">
        <f>D18</f>
        <v>15.01</v>
      </c>
      <c r="F18" s="31">
        <f>E18</f>
        <v>15.01</v>
      </c>
    </row>
    <row r="19" spans="1:6" s="3" customFormat="1" ht="53.25" customHeight="1" x14ac:dyDescent="0.25">
      <c r="A19" s="11" t="s">
        <v>24</v>
      </c>
      <c r="B19" s="12" t="s">
        <v>63</v>
      </c>
      <c r="C19" s="11" t="s">
        <v>23</v>
      </c>
      <c r="D19" s="31">
        <v>7</v>
      </c>
      <c r="E19" s="31">
        <f>D19</f>
        <v>7</v>
      </c>
      <c r="F19" s="31">
        <f>E19</f>
        <v>7</v>
      </c>
    </row>
    <row r="20" spans="1:6" s="3" customFormat="1" ht="56.25" customHeight="1" x14ac:dyDescent="0.2">
      <c r="A20" s="11" t="s">
        <v>25</v>
      </c>
      <c r="B20" s="12" t="s">
        <v>64</v>
      </c>
      <c r="C20" s="11" t="s">
        <v>16</v>
      </c>
      <c r="D20" s="16" t="s">
        <v>82</v>
      </c>
      <c r="E20" s="16" t="s">
        <v>82</v>
      </c>
      <c r="F20" s="16" t="s">
        <v>82</v>
      </c>
    </row>
    <row r="21" spans="1:6" s="3" customFormat="1" ht="52.5" customHeight="1" x14ac:dyDescent="0.2">
      <c r="A21" s="11" t="s">
        <v>26</v>
      </c>
      <c r="B21" s="12" t="s">
        <v>67</v>
      </c>
      <c r="C21" s="11"/>
      <c r="D21" s="16" t="s">
        <v>82</v>
      </c>
      <c r="E21" s="16" t="s">
        <v>82</v>
      </c>
      <c r="F21" s="16" t="s">
        <v>82</v>
      </c>
    </row>
    <row r="22" spans="1:6" s="3" customFormat="1" ht="69" customHeight="1" x14ac:dyDescent="0.2">
      <c r="A22" s="11" t="s">
        <v>27</v>
      </c>
      <c r="B22" s="12" t="s">
        <v>68</v>
      </c>
      <c r="C22" s="11" t="s">
        <v>21</v>
      </c>
      <c r="D22" s="13"/>
      <c r="E22" s="13"/>
      <c r="F22" s="13"/>
    </row>
    <row r="23" spans="1:6" s="3" customFormat="1" ht="51" customHeight="1" x14ac:dyDescent="0.2">
      <c r="A23" s="11" t="s">
        <v>28</v>
      </c>
      <c r="B23" s="12" t="s">
        <v>29</v>
      </c>
      <c r="C23" s="11"/>
      <c r="D23" s="19">
        <f>D24+D29+D30+D31</f>
        <v>8800.3100000000013</v>
      </c>
      <c r="E23" s="19">
        <f>E24+E29+E30+E31</f>
        <v>8026.08</v>
      </c>
      <c r="F23" s="19">
        <f>F24+F29+F30+F31</f>
        <v>9070.77</v>
      </c>
    </row>
    <row r="24" spans="1:6" s="3" customFormat="1" ht="69" customHeight="1" x14ac:dyDescent="0.2">
      <c r="A24" s="11" t="s">
        <v>30</v>
      </c>
      <c r="B24" s="12" t="s">
        <v>70</v>
      </c>
      <c r="C24" s="11" t="s">
        <v>6</v>
      </c>
      <c r="D24" s="19">
        <v>5567.2</v>
      </c>
      <c r="E24" s="19">
        <v>5284.6</v>
      </c>
      <c r="F24" s="19">
        <v>5434.58</v>
      </c>
    </row>
    <row r="25" spans="1:6" s="3" customFormat="1" ht="15" customHeight="1" x14ac:dyDescent="0.2">
      <c r="A25" s="11"/>
      <c r="B25" s="12" t="s">
        <v>69</v>
      </c>
      <c r="C25" s="11"/>
      <c r="D25" s="19"/>
      <c r="E25" s="19"/>
      <c r="F25" s="19"/>
    </row>
    <row r="26" spans="1:6" s="3" customFormat="1" ht="20.100000000000001" customHeight="1" x14ac:dyDescent="0.2">
      <c r="A26" s="11"/>
      <c r="B26" s="12" t="s">
        <v>31</v>
      </c>
      <c r="C26" s="11"/>
      <c r="D26" s="19">
        <v>3943.12</v>
      </c>
      <c r="E26" s="19">
        <v>4017.7</v>
      </c>
      <c r="F26" s="19">
        <v>4131.72</v>
      </c>
    </row>
    <row r="27" spans="1:6" s="3" customFormat="1" ht="20.100000000000001" customHeight="1" x14ac:dyDescent="0.2">
      <c r="A27" s="11"/>
      <c r="B27" s="12" t="s">
        <v>32</v>
      </c>
      <c r="C27" s="11"/>
      <c r="D27" s="19">
        <v>653.38</v>
      </c>
      <c r="E27" s="19">
        <v>493.02</v>
      </c>
      <c r="F27" s="19">
        <v>507.01</v>
      </c>
    </row>
    <row r="28" spans="1:6" s="3" customFormat="1" ht="20.100000000000001" customHeight="1" x14ac:dyDescent="0.2">
      <c r="A28" s="11"/>
      <c r="B28" s="12" t="s">
        <v>33</v>
      </c>
      <c r="C28" s="11"/>
      <c r="D28" s="19">
        <f>D24-D26-D27</f>
        <v>970.69999999999993</v>
      </c>
      <c r="E28" s="19">
        <f t="shared" ref="E28:F28" si="2">E24-E26-E27</f>
        <v>773.88000000000056</v>
      </c>
      <c r="F28" s="19">
        <f t="shared" si="2"/>
        <v>795.84999999999968</v>
      </c>
    </row>
    <row r="29" spans="1:6" s="3" customFormat="1" ht="53.25" customHeight="1" x14ac:dyDescent="0.2">
      <c r="A29" s="11" t="s">
        <v>34</v>
      </c>
      <c r="B29" s="12" t="s">
        <v>71</v>
      </c>
      <c r="C29" s="11" t="s">
        <v>6</v>
      </c>
      <c r="D29" s="19">
        <f>-D24-D30-D31+8800.31</f>
        <v>2841.09</v>
      </c>
      <c r="E29" s="19">
        <f>-E24-E30-E31+8026.08</f>
        <v>2349.4599999999991</v>
      </c>
      <c r="F29" s="19">
        <f>-F24-F30-F31+9070.77</f>
        <v>3107.4900000000007</v>
      </c>
    </row>
    <row r="30" spans="1:6" s="3" customFormat="1" ht="36" customHeight="1" x14ac:dyDescent="0.2">
      <c r="A30" s="11" t="s">
        <v>35</v>
      </c>
      <c r="B30" s="12" t="s">
        <v>72</v>
      </c>
      <c r="C30" s="11" t="s">
        <v>6</v>
      </c>
      <c r="D30" s="19">
        <v>0</v>
      </c>
      <c r="E30" s="19">
        <v>0</v>
      </c>
      <c r="F30" s="19">
        <v>59</v>
      </c>
    </row>
    <row r="31" spans="1:6" s="3" customFormat="1" ht="35.25" customHeight="1" x14ac:dyDescent="0.2">
      <c r="A31" s="11" t="s">
        <v>36</v>
      </c>
      <c r="B31" s="12" t="s">
        <v>121</v>
      </c>
      <c r="C31" s="11" t="s">
        <v>6</v>
      </c>
      <c r="D31" s="19">
        <v>392.02</v>
      </c>
      <c r="E31" s="19">
        <f>D31</f>
        <v>392.02</v>
      </c>
      <c r="F31" s="19">
        <v>469.7</v>
      </c>
    </row>
    <row r="32" spans="1:6" s="3" customFormat="1" ht="67.5" customHeight="1" x14ac:dyDescent="0.2">
      <c r="A32" s="11" t="s">
        <v>37</v>
      </c>
      <c r="B32" s="12" t="s">
        <v>38</v>
      </c>
      <c r="C32" s="11"/>
      <c r="D32" s="19" t="s">
        <v>117</v>
      </c>
      <c r="E32" s="19" t="s">
        <v>117</v>
      </c>
      <c r="F32" s="19" t="s">
        <v>117</v>
      </c>
    </row>
    <row r="33" spans="1:6" s="3" customFormat="1" ht="18.75" customHeight="1" x14ac:dyDescent="0.2">
      <c r="A33" s="11"/>
      <c r="B33" s="17" t="s">
        <v>39</v>
      </c>
      <c r="C33" s="11"/>
      <c r="D33" s="19"/>
      <c r="E33" s="19"/>
      <c r="F33" s="19"/>
    </row>
    <row r="34" spans="1:6" s="3" customFormat="1" ht="21.75" customHeight="1" x14ac:dyDescent="0.2">
      <c r="A34" s="11"/>
      <c r="B34" s="12" t="s">
        <v>73</v>
      </c>
      <c r="C34" s="11" t="s">
        <v>40</v>
      </c>
      <c r="D34" s="19">
        <v>421.13</v>
      </c>
      <c r="E34" s="19">
        <v>430.21</v>
      </c>
      <c r="F34" s="19">
        <v>425.73</v>
      </c>
    </row>
    <row r="35" spans="1:6" s="3" customFormat="1" ht="34.5" x14ac:dyDescent="0.2">
      <c r="A35" s="11"/>
      <c r="B35" s="12" t="s">
        <v>74</v>
      </c>
      <c r="C35" s="11" t="s">
        <v>41</v>
      </c>
      <c r="D35" s="19">
        <f>D23/D34</f>
        <v>20.896896445278184</v>
      </c>
      <c r="E35" s="19">
        <f>E23/E34</f>
        <v>18.656191162455546</v>
      </c>
      <c r="F35" s="19">
        <f>F23/F34</f>
        <v>21.306391374815025</v>
      </c>
    </row>
    <row r="36" spans="1:6" s="3" customFormat="1" ht="51.75" customHeight="1" x14ac:dyDescent="0.2">
      <c r="A36" s="11" t="s">
        <v>42</v>
      </c>
      <c r="B36" s="12" t="s">
        <v>43</v>
      </c>
      <c r="C36" s="11"/>
      <c r="D36" s="13"/>
      <c r="E36" s="13"/>
      <c r="F36" s="13"/>
    </row>
    <row r="37" spans="1:6" s="3" customFormat="1" ht="20.25" customHeight="1" x14ac:dyDescent="0.2">
      <c r="A37" s="11" t="s">
        <v>44</v>
      </c>
      <c r="B37" s="12" t="s">
        <v>45</v>
      </c>
      <c r="C37" s="11" t="s">
        <v>46</v>
      </c>
      <c r="D37" s="34">
        <v>16</v>
      </c>
      <c r="E37" s="34">
        <v>17</v>
      </c>
      <c r="F37" s="34">
        <v>17</v>
      </c>
    </row>
    <row r="38" spans="1:6" s="3" customFormat="1" ht="31.5" x14ac:dyDescent="0.2">
      <c r="A38" s="11" t="s">
        <v>47</v>
      </c>
      <c r="B38" s="12" t="s">
        <v>48</v>
      </c>
      <c r="C38" s="11" t="s">
        <v>75</v>
      </c>
      <c r="D38" s="18">
        <f>D26/D37/12</f>
        <v>20.537083333333332</v>
      </c>
      <c r="E38" s="18">
        <f>E26/E37/12</f>
        <v>19.694607843137252</v>
      </c>
      <c r="F38" s="18">
        <f>F26/F37/12</f>
        <v>20.253529411764706</v>
      </c>
    </row>
    <row r="39" spans="1:6" s="3" customFormat="1" ht="50.25" customHeight="1" x14ac:dyDescent="0.2">
      <c r="A39" s="11" t="s">
        <v>49</v>
      </c>
      <c r="B39" s="12" t="s">
        <v>50</v>
      </c>
      <c r="C39" s="11"/>
      <c r="D39" s="13"/>
      <c r="E39" s="13"/>
      <c r="F39" s="13"/>
    </row>
    <row r="40" spans="1:6" s="3" customFormat="1" ht="27" customHeight="1" x14ac:dyDescent="0.2">
      <c r="A40" s="11"/>
      <c r="B40" s="17" t="s">
        <v>39</v>
      </c>
      <c r="C40" s="11"/>
      <c r="D40" s="13"/>
      <c r="E40" s="13"/>
      <c r="F40" s="13"/>
    </row>
    <row r="41" spans="1:6" s="3" customFormat="1" ht="34.5" customHeight="1" x14ac:dyDescent="0.2">
      <c r="A41" s="11"/>
      <c r="B41" s="12" t="s">
        <v>51</v>
      </c>
      <c r="C41" s="11" t="s">
        <v>6</v>
      </c>
      <c r="D41" s="32">
        <v>779</v>
      </c>
      <c r="E41" s="32">
        <f>D41</f>
        <v>779</v>
      </c>
      <c r="F41" s="32">
        <f>E41</f>
        <v>779</v>
      </c>
    </row>
    <row r="42" spans="1:6" s="3" customFormat="1" ht="50.25" customHeight="1" x14ac:dyDescent="0.2">
      <c r="A42" s="11"/>
      <c r="B42" s="12" t="s">
        <v>52</v>
      </c>
      <c r="C42" s="11" t="s">
        <v>6</v>
      </c>
      <c r="D42" s="13"/>
      <c r="E42" s="13"/>
      <c r="F42" s="13"/>
    </row>
    <row r="43" spans="1:6" s="7" customFormat="1" ht="19.5" customHeight="1" x14ac:dyDescent="0.2">
      <c r="A43" s="6" t="s">
        <v>76</v>
      </c>
    </row>
    <row r="44" spans="1:6" s="7" customFormat="1" x14ac:dyDescent="0.2">
      <c r="A44" s="6" t="s">
        <v>77</v>
      </c>
    </row>
    <row r="45" spans="1:6" s="7" customFormat="1" x14ac:dyDescent="0.2">
      <c r="A45" s="6" t="s">
        <v>78</v>
      </c>
    </row>
    <row r="46" spans="1:6" s="7" customFormat="1" x14ac:dyDescent="0.2">
      <c r="A46" s="6" t="s">
        <v>79</v>
      </c>
    </row>
  </sheetData>
  <mergeCells count="2">
    <mergeCell ref="A4:F4"/>
    <mergeCell ref="E1:F1"/>
  </mergeCells>
  <pageMargins left="0.98425196850393704" right="0.39370078740157483" top="0.78740157480314965" bottom="0.39370078740157483" header="0" footer="0"/>
  <pageSetup paperSize="9" scale="75" fitToHeight="2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Лист1</vt:lpstr>
      <vt:lpstr>Лист2</vt:lpstr>
      <vt:lpstr>стр.1_5</vt:lpstr>
      <vt:lpstr>стр.1_5!TABLE</vt:lpstr>
      <vt:lpstr>стр.1_5!Заголовки_для_печати</vt:lpstr>
      <vt:lpstr>Лист1!Область_печати</vt:lpstr>
      <vt:lpstr>стр.1_5!Область_печати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Чамина Мария Евгеньевна</cp:lastModifiedBy>
  <cp:lastPrinted>2017-04-26T13:02:27Z</cp:lastPrinted>
  <dcterms:created xsi:type="dcterms:W3CDTF">2014-08-15T10:06:32Z</dcterms:created>
  <dcterms:modified xsi:type="dcterms:W3CDTF">2017-10-27T07:53:08Z</dcterms:modified>
</cp:coreProperties>
</file>